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1135" windowHeight="9915"/>
  </bookViews>
  <sheets>
    <sheet name="Feuil1" sheetId="1" r:id="rId1"/>
    <sheet name="Feuil2" sheetId="2" r:id="rId2"/>
    <sheet name="Feuil3" sheetId="3" r:id="rId3"/>
  </sheets>
  <calcPr calcId="124519"/>
</workbook>
</file>

<file path=xl/calcChain.xml><?xml version="1.0" encoding="utf-8"?>
<calcChain xmlns="http://schemas.openxmlformats.org/spreadsheetml/2006/main">
  <c r="C25" i="1"/>
  <c r="C11"/>
  <c r="C14" s="1"/>
  <c r="C30"/>
  <c r="C16"/>
  <c r="C28"/>
  <c r="D26"/>
  <c r="E26" s="1"/>
  <c r="E25"/>
  <c r="F25" s="1"/>
  <c r="G25" s="1"/>
  <c r="H25" s="1"/>
  <c r="D24"/>
  <c r="E24" s="1"/>
  <c r="F24" s="1"/>
  <c r="G24" s="1"/>
  <c r="H24" s="1"/>
  <c r="I24" s="1"/>
  <c r="J24" s="1"/>
  <c r="K24" s="1"/>
  <c r="L24" s="1"/>
  <c r="M24" s="1"/>
  <c r="N24" s="1"/>
  <c r="O24" s="1"/>
  <c r="P24" s="1"/>
  <c r="Q24" s="1"/>
  <c r="R24" s="1"/>
  <c r="D10"/>
  <c r="E10" s="1"/>
  <c r="D12" l="1"/>
  <c r="E12" s="1"/>
  <c r="F12" s="1"/>
  <c r="G12" s="1"/>
  <c r="H12" s="1"/>
  <c r="I12" s="1"/>
  <c r="J12" s="1"/>
  <c r="K12" s="1"/>
  <c r="L12" s="1"/>
  <c r="M12" s="1"/>
  <c r="N12" s="1"/>
  <c r="O12" s="1"/>
  <c r="P12" s="1"/>
  <c r="Q12" s="1"/>
  <c r="R12" s="1"/>
  <c r="S12" s="1"/>
  <c r="F26"/>
  <c r="G26" s="1"/>
  <c r="H26" s="1"/>
  <c r="I25"/>
  <c r="J25" s="1"/>
  <c r="K25" s="1"/>
  <c r="L25" s="1"/>
  <c r="M25" s="1"/>
  <c r="F10"/>
  <c r="C29" l="1"/>
  <c r="I26"/>
  <c r="J26" s="1"/>
  <c r="K26" s="1"/>
  <c r="L26" s="1"/>
  <c r="M26" s="1"/>
  <c r="N26" s="1"/>
  <c r="O26" s="1"/>
  <c r="P26" s="1"/>
  <c r="Q26" s="1"/>
  <c r="R26" s="1"/>
  <c r="S26" s="1"/>
  <c r="C15"/>
  <c r="G10"/>
  <c r="H10" l="1"/>
  <c r="I10" l="1"/>
  <c r="J10" l="1"/>
  <c r="K10" l="1"/>
  <c r="L10" l="1"/>
  <c r="M10" l="1"/>
  <c r="N10" l="1"/>
  <c r="O10" l="1"/>
  <c r="P10" l="1"/>
  <c r="Q10" l="1"/>
  <c r="R10" s="1"/>
</calcChain>
</file>

<file path=xl/sharedStrings.xml><?xml version="1.0" encoding="utf-8"?>
<sst xmlns="http://schemas.openxmlformats.org/spreadsheetml/2006/main" count="25" uniqueCount="16">
  <si>
    <t>Année</t>
  </si>
  <si>
    <t>Solde cumulé</t>
  </si>
  <si>
    <t>VAN</t>
  </si>
  <si>
    <t>TEC</t>
  </si>
  <si>
    <t>Taux d'actualisation</t>
  </si>
  <si>
    <t>Flux financier (coûts - économies permises par le projet)</t>
  </si>
  <si>
    <t>Investissement</t>
  </si>
  <si>
    <t>Projet A</t>
  </si>
  <si>
    <t>Projet B</t>
  </si>
  <si>
    <t>Une meilleure efficacité énergétique augmentera peut-être le temps de retour sur investissement, mais la VAN devrait être meilleure sur la durée du projet</t>
  </si>
  <si>
    <t>Valeur résiduelle du projet 15 ans après l'investissement</t>
  </si>
  <si>
    <t>Suivants</t>
  </si>
  <si>
    <t>TRI</t>
  </si>
  <si>
    <t>Le temps de retour sur investissement du projet A est compris entre 6 et 7 ans</t>
  </si>
  <si>
    <t>Le temps de retour sur investissement du projet B est de 5 ans. Avec ce critère, il apparait plus intéressant que le projet A</t>
  </si>
  <si>
    <t>Cependant, si on regarde le TEC, il est meilleur pour le projet A, et mauvais pour le projet B, ce qui veut dire que le projet A est plus rentable sur le long terme</t>
  </si>
</sst>
</file>

<file path=xl/styles.xml><?xml version="1.0" encoding="utf-8"?>
<styleSheet xmlns="http://schemas.openxmlformats.org/spreadsheetml/2006/main">
  <numFmts count="3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0.0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008000"/>
      <name val="Calibri"/>
      <family val="2"/>
      <scheme val="minor"/>
    </font>
    <font>
      <sz val="11"/>
      <color rgb="FF24487E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2" borderId="1" applyNumberFormat="0" applyAlignment="0" applyProtection="0"/>
  </cellStyleXfs>
  <cellXfs count="17">
    <xf numFmtId="0" fontId="0" fillId="0" borderId="0" xfId="0"/>
    <xf numFmtId="0" fontId="2" fillId="2" borderId="1" xfId="3" applyProtection="1"/>
    <xf numFmtId="44" fontId="3" fillId="3" borderId="2" xfId="1" applyFont="1" applyFill="1" applyBorder="1" applyProtection="1"/>
    <xf numFmtId="8" fontId="3" fillId="3" borderId="2" xfId="1" applyNumberFormat="1" applyFont="1" applyFill="1" applyBorder="1" applyProtection="1"/>
    <xf numFmtId="8" fontId="0" fillId="0" borderId="0" xfId="0" applyNumberFormat="1"/>
    <xf numFmtId="2" fontId="3" fillId="3" borderId="2" xfId="2" applyNumberFormat="1" applyFont="1" applyFill="1" applyBorder="1" applyProtection="1"/>
    <xf numFmtId="0" fontId="0" fillId="0" borderId="0" xfId="1" applyNumberFormat="1" applyFont="1"/>
    <xf numFmtId="9" fontId="4" fillId="4" borderId="2" xfId="2" applyFont="1" applyFill="1" applyBorder="1" applyProtection="1">
      <protection locked="0"/>
    </xf>
    <xf numFmtId="9" fontId="0" fillId="0" borderId="0" xfId="2" applyFont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164" fontId="0" fillId="0" borderId="0" xfId="0" applyNumberFormat="1"/>
    <xf numFmtId="0" fontId="5" fillId="0" borderId="0" xfId="0" applyFont="1"/>
    <xf numFmtId="2" fontId="4" fillId="4" borderId="2" xfId="2" applyNumberFormat="1" applyFont="1" applyFill="1" applyBorder="1" applyProtection="1">
      <protection locked="0"/>
    </xf>
    <xf numFmtId="0" fontId="6" fillId="0" borderId="0" xfId="0" applyFont="1"/>
    <xf numFmtId="0" fontId="2" fillId="2" borderId="3" xfId="3" applyBorder="1" applyProtection="1"/>
    <xf numFmtId="9" fontId="3" fillId="3" borderId="2" xfId="1" applyNumberFormat="1" applyFont="1" applyFill="1" applyBorder="1" applyProtection="1"/>
  </cellXfs>
  <cellStyles count="4">
    <cellStyle name="Monétaire" xfId="1" builtinId="4"/>
    <cellStyle name="Normal" xfId="0" builtinId="0"/>
    <cellStyle name="Pourcentage" xfId="2" builtinId="5"/>
    <cellStyle name="Sortie" xfId="3" builtinId="21"/>
  </cellStyles>
  <dxfs count="7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S36"/>
  <sheetViews>
    <sheetView tabSelected="1" topLeftCell="A4" workbookViewId="0">
      <selection activeCell="A20" sqref="A20"/>
    </sheetView>
  </sheetViews>
  <sheetFormatPr baseColWidth="10" defaultRowHeight="15"/>
  <cols>
    <col min="2" max="2" width="51" bestFit="1" customWidth="1"/>
    <col min="3" max="18" width="12.85546875" bestFit="1" customWidth="1"/>
    <col min="19" max="19" width="14.28515625" bestFit="1" customWidth="1"/>
  </cols>
  <sheetData>
    <row r="2" spans="2:19">
      <c r="B2" s="12"/>
    </row>
    <row r="3" spans="2:19">
      <c r="B3" s="14" t="s">
        <v>7</v>
      </c>
    </row>
    <row r="5" spans="2:19">
      <c r="B5" s="1" t="s">
        <v>4</v>
      </c>
      <c r="C5" s="7">
        <v>0.08</v>
      </c>
      <c r="D5" s="8"/>
      <c r="I5" s="9"/>
      <c r="J5" s="10"/>
    </row>
    <row r="6" spans="2:19">
      <c r="D6" s="11"/>
      <c r="H6" s="8"/>
      <c r="I6" s="8"/>
      <c r="J6" s="8"/>
    </row>
    <row r="7" spans="2:19">
      <c r="B7" s="1" t="s">
        <v>6</v>
      </c>
      <c r="C7" s="13">
        <v>600000</v>
      </c>
      <c r="D7" s="11"/>
      <c r="H7" s="8"/>
      <c r="I7" s="8"/>
      <c r="J7" s="8"/>
    </row>
    <row r="8" spans="2:19">
      <c r="B8" s="15" t="s">
        <v>10</v>
      </c>
      <c r="C8" s="13"/>
      <c r="D8" s="11"/>
      <c r="H8" s="8"/>
      <c r="I8" s="8"/>
      <c r="J8" s="8"/>
    </row>
    <row r="9" spans="2:19">
      <c r="D9" s="11"/>
      <c r="H9" s="8"/>
      <c r="I9" s="8"/>
      <c r="J9" s="8"/>
    </row>
    <row r="10" spans="2:19">
      <c r="B10" s="1" t="s">
        <v>0</v>
      </c>
      <c r="C10" s="1">
        <v>0</v>
      </c>
      <c r="D10" s="1">
        <f>C10+1</f>
        <v>1</v>
      </c>
      <c r="E10" s="1">
        <f t="shared" ref="E10:Q10" si="0">D10+1</f>
        <v>2</v>
      </c>
      <c r="F10" s="1">
        <f t="shared" si="0"/>
        <v>3</v>
      </c>
      <c r="G10" s="1">
        <f>F10+1</f>
        <v>4</v>
      </c>
      <c r="H10" s="1">
        <f t="shared" si="0"/>
        <v>5</v>
      </c>
      <c r="I10" s="1">
        <f>H10+1</f>
        <v>6</v>
      </c>
      <c r="J10" s="1">
        <f>I10+1</f>
        <v>7</v>
      </c>
      <c r="K10" s="1">
        <f t="shared" si="0"/>
        <v>8</v>
      </c>
      <c r="L10" s="1">
        <f>K10+1</f>
        <v>9</v>
      </c>
      <c r="M10" s="1">
        <f t="shared" si="0"/>
        <v>10</v>
      </c>
      <c r="N10" s="1">
        <f t="shared" si="0"/>
        <v>11</v>
      </c>
      <c r="O10" s="1">
        <f t="shared" si="0"/>
        <v>12</v>
      </c>
      <c r="P10" s="1">
        <f t="shared" si="0"/>
        <v>13</v>
      </c>
      <c r="Q10" s="1">
        <f t="shared" si="0"/>
        <v>14</v>
      </c>
      <c r="R10" s="1">
        <f t="shared" ref="R10" si="1">Q10+1</f>
        <v>15</v>
      </c>
      <c r="S10" s="1" t="s">
        <v>11</v>
      </c>
    </row>
    <row r="11" spans="2:19">
      <c r="B11" s="1" t="s">
        <v>5</v>
      </c>
      <c r="C11" s="2">
        <f>-C7</f>
        <v>-600000</v>
      </c>
      <c r="D11" s="2">
        <v>90000</v>
      </c>
      <c r="E11" s="2">
        <v>95000</v>
      </c>
      <c r="F11" s="2">
        <v>100000</v>
      </c>
      <c r="G11" s="2">
        <v>100000</v>
      </c>
      <c r="H11" s="2">
        <v>100000</v>
      </c>
      <c r="I11" s="2">
        <v>100000</v>
      </c>
      <c r="J11" s="2">
        <v>100000</v>
      </c>
      <c r="K11" s="2">
        <v>100000</v>
      </c>
      <c r="L11" s="2">
        <v>100000</v>
      </c>
      <c r="M11" s="2">
        <v>100000</v>
      </c>
      <c r="N11" s="2">
        <v>100000</v>
      </c>
      <c r="O11" s="2">
        <v>100000</v>
      </c>
      <c r="P11" s="2">
        <v>100000</v>
      </c>
      <c r="Q11" s="2">
        <v>100000</v>
      </c>
      <c r="R11" s="2">
        <v>100000</v>
      </c>
      <c r="S11" s="2">
        <v>200000</v>
      </c>
    </row>
    <row r="12" spans="2:19">
      <c r="B12" s="1" t="s">
        <v>1</v>
      </c>
      <c r="C12" s="2"/>
      <c r="D12" s="2">
        <f>C11+D11</f>
        <v>-510000</v>
      </c>
      <c r="E12" s="2">
        <f>D12+E11</f>
        <v>-415000</v>
      </c>
      <c r="F12" s="2">
        <f t="shared" ref="F12:S12" si="2">E12+F11</f>
        <v>-315000</v>
      </c>
      <c r="G12" s="2">
        <f t="shared" si="2"/>
        <v>-215000</v>
      </c>
      <c r="H12" s="2">
        <f t="shared" si="2"/>
        <v>-115000</v>
      </c>
      <c r="I12" s="2">
        <f t="shared" si="2"/>
        <v>-15000</v>
      </c>
      <c r="J12" s="2">
        <f t="shared" si="2"/>
        <v>85000</v>
      </c>
      <c r="K12" s="2">
        <f t="shared" si="2"/>
        <v>185000</v>
      </c>
      <c r="L12" s="2">
        <f t="shared" si="2"/>
        <v>285000</v>
      </c>
      <c r="M12" s="2">
        <f t="shared" si="2"/>
        <v>385000</v>
      </c>
      <c r="N12" s="2">
        <f t="shared" si="2"/>
        <v>485000</v>
      </c>
      <c r="O12" s="2">
        <f t="shared" si="2"/>
        <v>585000</v>
      </c>
      <c r="P12" s="2">
        <f t="shared" si="2"/>
        <v>685000</v>
      </c>
      <c r="Q12" s="2">
        <f t="shared" si="2"/>
        <v>785000</v>
      </c>
      <c r="R12" s="2">
        <f t="shared" si="2"/>
        <v>885000</v>
      </c>
      <c r="S12" s="2">
        <f t="shared" si="2"/>
        <v>1085000</v>
      </c>
    </row>
    <row r="14" spans="2:19">
      <c r="B14" s="1" t="s">
        <v>2</v>
      </c>
      <c r="C14" s="3">
        <f>NPV(C5,C11:S11)</f>
        <v>278500.0082815467</v>
      </c>
      <c r="D14" s="4"/>
    </row>
    <row r="15" spans="2:19">
      <c r="B15" s="1" t="s">
        <v>3</v>
      </c>
      <c r="C15" s="5">
        <f>C14/C7</f>
        <v>0.46416668046924453</v>
      </c>
      <c r="D15" s="6"/>
    </row>
    <row r="16" spans="2:19">
      <c r="B16" s="1" t="s">
        <v>12</v>
      </c>
      <c r="C16" s="16">
        <f>IRR(C11:S11)</f>
        <v>0.14797288912126466</v>
      </c>
    </row>
    <row r="18" spans="2:19">
      <c r="B18" s="14" t="s">
        <v>8</v>
      </c>
    </row>
    <row r="20" spans="2:19">
      <c r="B20" s="1" t="s">
        <v>4</v>
      </c>
      <c r="C20" s="7">
        <v>0.08</v>
      </c>
    </row>
    <row r="22" spans="2:19">
      <c r="B22" s="1" t="s">
        <v>6</v>
      </c>
      <c r="C22" s="13">
        <v>400000</v>
      </c>
    </row>
    <row r="24" spans="2:19">
      <c r="B24" s="1" t="s">
        <v>0</v>
      </c>
      <c r="C24" s="1">
        <v>0</v>
      </c>
      <c r="D24" s="1">
        <f>C24+1</f>
        <v>1</v>
      </c>
      <c r="E24" s="1">
        <f t="shared" ref="E24" si="3">D24+1</f>
        <v>2</v>
      </c>
      <c r="F24" s="1">
        <f t="shared" ref="F24" si="4">E24+1</f>
        <v>3</v>
      </c>
      <c r="G24" s="1">
        <f>F24+1</f>
        <v>4</v>
      </c>
      <c r="H24" s="1">
        <f t="shared" ref="H24" si="5">G24+1</f>
        <v>5</v>
      </c>
      <c r="I24" s="1">
        <f>H24+1</f>
        <v>6</v>
      </c>
      <c r="J24" s="1">
        <f>I24+1</f>
        <v>7</v>
      </c>
      <c r="K24" s="1">
        <f t="shared" ref="K24" si="6">J24+1</f>
        <v>8</v>
      </c>
      <c r="L24" s="1">
        <f>K24+1</f>
        <v>9</v>
      </c>
      <c r="M24" s="1">
        <f t="shared" ref="M24" si="7">L24+1</f>
        <v>10</v>
      </c>
      <c r="N24" s="1">
        <f t="shared" ref="N24" si="8">M24+1</f>
        <v>11</v>
      </c>
      <c r="O24" s="1">
        <f t="shared" ref="O24" si="9">N24+1</f>
        <v>12</v>
      </c>
      <c r="P24" s="1">
        <f t="shared" ref="P24" si="10">O24+1</f>
        <v>13</v>
      </c>
      <c r="Q24" s="1">
        <f t="shared" ref="Q24" si="11">P24+1</f>
        <v>14</v>
      </c>
      <c r="R24" s="1">
        <f t="shared" ref="R24" si="12">Q24+1</f>
        <v>15</v>
      </c>
      <c r="S24" s="1" t="s">
        <v>11</v>
      </c>
    </row>
    <row r="25" spans="2:19">
      <c r="B25" s="1" t="s">
        <v>5</v>
      </c>
      <c r="C25" s="2">
        <f>-C22</f>
        <v>-400000</v>
      </c>
      <c r="D25" s="2">
        <v>100000</v>
      </c>
      <c r="E25" s="2">
        <f>D25-10000</f>
        <v>90000</v>
      </c>
      <c r="F25" s="2">
        <f t="shared" ref="F25:M25" si="13">E25-10000</f>
        <v>80000</v>
      </c>
      <c r="G25" s="2">
        <f t="shared" si="13"/>
        <v>70000</v>
      </c>
      <c r="H25" s="2">
        <f t="shared" si="13"/>
        <v>60000</v>
      </c>
      <c r="I25" s="2">
        <f t="shared" si="13"/>
        <v>50000</v>
      </c>
      <c r="J25" s="2">
        <f t="shared" si="13"/>
        <v>40000</v>
      </c>
      <c r="K25" s="2">
        <f t="shared" si="13"/>
        <v>30000</v>
      </c>
      <c r="L25" s="2">
        <f t="shared" si="13"/>
        <v>20000</v>
      </c>
      <c r="M25" s="2">
        <f t="shared" si="13"/>
        <v>10000</v>
      </c>
      <c r="N25" s="2">
        <v>10000</v>
      </c>
      <c r="O25" s="2">
        <v>10000</v>
      </c>
      <c r="P25" s="2">
        <v>10000</v>
      </c>
      <c r="Q25" s="2">
        <v>10000</v>
      </c>
      <c r="R25" s="2">
        <v>10000</v>
      </c>
      <c r="S25" s="2">
        <v>100000</v>
      </c>
    </row>
    <row r="26" spans="2:19">
      <c r="B26" s="1" t="s">
        <v>1</v>
      </c>
      <c r="C26" s="2"/>
      <c r="D26" s="2">
        <f>C25+D25</f>
        <v>-300000</v>
      </c>
      <c r="E26" s="2">
        <f>D26+E25</f>
        <v>-210000</v>
      </c>
      <c r="F26" s="2">
        <f t="shared" ref="F26:S26" si="14">E26+F25</f>
        <v>-130000</v>
      </c>
      <c r="G26" s="2">
        <f t="shared" si="14"/>
        <v>-60000</v>
      </c>
      <c r="H26" s="2">
        <f t="shared" si="14"/>
        <v>0</v>
      </c>
      <c r="I26" s="2">
        <f t="shared" si="14"/>
        <v>50000</v>
      </c>
      <c r="J26" s="2">
        <f t="shared" si="14"/>
        <v>90000</v>
      </c>
      <c r="K26" s="2">
        <f t="shared" si="14"/>
        <v>120000</v>
      </c>
      <c r="L26" s="2">
        <f t="shared" si="14"/>
        <v>140000</v>
      </c>
      <c r="M26" s="2">
        <f t="shared" si="14"/>
        <v>150000</v>
      </c>
      <c r="N26" s="2">
        <f t="shared" si="14"/>
        <v>160000</v>
      </c>
      <c r="O26" s="2">
        <f t="shared" si="14"/>
        <v>170000</v>
      </c>
      <c r="P26" s="2">
        <f t="shared" si="14"/>
        <v>180000</v>
      </c>
      <c r="Q26" s="2">
        <f t="shared" si="14"/>
        <v>190000</v>
      </c>
      <c r="R26" s="2">
        <f t="shared" si="14"/>
        <v>200000</v>
      </c>
      <c r="S26" s="2">
        <f t="shared" si="14"/>
        <v>300000</v>
      </c>
    </row>
    <row r="28" spans="2:19">
      <c r="B28" s="1" t="s">
        <v>2</v>
      </c>
      <c r="C28" s="3">
        <f>NPV(C20,C25:S25)</f>
        <v>54558.189609508918</v>
      </c>
      <c r="D28" s="4"/>
    </row>
    <row r="29" spans="2:19">
      <c r="B29" s="1" t="s">
        <v>3</v>
      </c>
      <c r="C29" s="5">
        <f>C28/C22</f>
        <v>0.13639547402377231</v>
      </c>
      <c r="D29" s="6"/>
    </row>
    <row r="30" spans="2:19">
      <c r="B30" s="1" t="s">
        <v>12</v>
      </c>
      <c r="C30" s="16">
        <f>IRR(C25:S25)</f>
        <v>0.11357641405432446</v>
      </c>
    </row>
    <row r="32" spans="2:19">
      <c r="B32" t="s">
        <v>13</v>
      </c>
    </row>
    <row r="33" spans="2:2">
      <c r="B33" t="s">
        <v>14</v>
      </c>
    </row>
    <row r="34" spans="2:2">
      <c r="B34" t="s">
        <v>15</v>
      </c>
    </row>
    <row r="36" spans="2:2">
      <c r="B36" t="s">
        <v>9</v>
      </c>
    </row>
  </sheetData>
  <conditionalFormatting sqref="C28 C14">
    <cfRule type="cellIs" dxfId="6" priority="6" operator="lessThan">
      <formula>0</formula>
    </cfRule>
  </conditionalFormatting>
  <conditionalFormatting sqref="C29 C15">
    <cfRule type="cellIs" dxfId="5" priority="6" operator="lessThan">
      <formula>0.3</formula>
    </cfRule>
    <cfRule type="cellIs" dxfId="4" priority="7" operator="lessThan">
      <formula>0</formula>
    </cfRule>
  </conditionalFormatting>
  <conditionalFormatting sqref="C16">
    <cfRule type="cellIs" dxfId="3" priority="2" operator="lessThan">
      <formula>0</formula>
    </cfRule>
  </conditionalFormatting>
  <conditionalFormatting sqref="C30">
    <cfRule type="cellIs" dxfId="1" priority="1" operator="lessThan">
      <formula>0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ANGELI</dc:creator>
  <cp:lastModifiedBy>Nicolas ANGELI</cp:lastModifiedBy>
  <dcterms:created xsi:type="dcterms:W3CDTF">2012-07-17T08:55:47Z</dcterms:created>
  <dcterms:modified xsi:type="dcterms:W3CDTF">2012-07-31T11:41:28Z</dcterms:modified>
</cp:coreProperties>
</file>